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Hoja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<sst xmlns="http://schemas.openxmlformats.org/spreadsheetml/2006/main" count="37" uniqueCount="32">
  <si>
    <t>milers €</t>
  </si>
  <si>
    <t>import</t>
  </si>
  <si>
    <t>Lloguers</t>
  </si>
  <si>
    <t>Prestació de serveis</t>
  </si>
  <si>
    <t>Subvencions / donacions</t>
  </si>
  <si>
    <t>Ingressos ordinaris</t>
  </si>
  <si>
    <t>Personal vinculat a projectes</t>
  </si>
  <si>
    <t>Indemnització i formació</t>
  </si>
  <si>
    <t>Manteniment i serveis</t>
  </si>
  <si>
    <t>Despeses ordinàries (-)</t>
  </si>
  <si>
    <t xml:space="preserve">EBITDA </t>
  </si>
  <si>
    <t>Saldo oper.  financeres (-)</t>
  </si>
  <si>
    <t xml:space="preserve">EBTDA </t>
  </si>
  <si>
    <t>Amortitzacions</t>
  </si>
  <si>
    <t>Subv. capital aplicades</t>
  </si>
  <si>
    <t>RESULTAT</t>
  </si>
  <si>
    <t>INVERSIÓ PREVISTA (milers €)</t>
  </si>
  <si>
    <t>Reposició</t>
  </si>
  <si>
    <t>Incorporació a pressupost 2018</t>
  </si>
  <si>
    <t>Nova infraestructura científica SCC</t>
  </si>
  <si>
    <t>Subtotal  NOVES INVERSIONS</t>
  </si>
  <si>
    <t>TOTAL INVERSIONS:</t>
  </si>
  <si>
    <t>Pressupost 2018</t>
  </si>
  <si>
    <t>Tancament (31/12/18)</t>
  </si>
  <si>
    <t>Personal d'estructura (no equip directiu)</t>
  </si>
  <si>
    <t>Personal equip directiu</t>
  </si>
  <si>
    <t>Liquidació pressupostària 2018</t>
  </si>
  <si>
    <t>Liquidació pressupost de capital 2018</t>
  </si>
  <si>
    <t>Incorporació a pressupost 2019</t>
  </si>
  <si>
    <t>Subtotal REPOSICIÓ</t>
  </si>
  <si>
    <t>Nous espais a posar en marxa</t>
  </si>
  <si>
    <t>Real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</si>
</sst>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[$€-1]_-;\-* #,##0.00\ [$€-1]_-;_-* &quot;-&quot;??\ [$€-1]_-"/>
    <numFmt numFmtId="166" formatCode="_-* #,##0.00\ [$€]_-;\-* #,##0.00\ [$€]_-;_-* &quot;-&quot;??\ [$€]_-;_-@_-"/>
    <numFmt numFmtId="167" formatCode="_-* #,##0\ _p_t_a_-;\-* #,##0\ _p_t_a_-;_-* &quot;-&quot;\ _p_t_a_-;_-@_-"/>
    <numFmt numFmtId="168" formatCode="_-* #,##0\ _P_t_s_-;\-* #,##0\ _P_t_s_-;_-* &quot;-&quot;\ _P_t_s_-;_-@_-"/>
    <numFmt numFmtId="169" formatCode="_-* #,##0.00\ _P_t_s_-;\-* #,##0.00\ _P_t_s_-;_-* &quot;-&quot;??\ _P_t_s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theme="1"/>
      <name val="Arial"/>
      <family val="2"/>
    </font>
    <font>
      <b/>
      <i/>
      <sz val="16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4"/>
      <color theme="3" tint="-0.4999699890613556"/>
      <name val="Arial"/>
      <family val="2"/>
    </font>
    <font>
      <sz val="12"/>
      <color theme="3" tint="-0.4999699890613556"/>
      <name val="Arial"/>
      <family val="2"/>
    </font>
    <font>
      <b/>
      <sz val="14"/>
      <color theme="3" tint="-0.4999699890613556"/>
      <name val="Arial"/>
      <family val="2"/>
    </font>
    <font>
      <i/>
      <sz val="12"/>
      <color theme="3" tint="-0.4999699890613556"/>
      <name val="Arial"/>
      <family val="2"/>
    </font>
    <font>
      <b/>
      <i/>
      <sz val="14"/>
      <color theme="0"/>
      <name val="Arial"/>
      <family val="2"/>
    </font>
    <font>
      <i/>
      <sz val="12"/>
      <color rgb="FF0070C0"/>
      <name val="Arial"/>
      <family val="2"/>
    </font>
    <font>
      <b/>
      <sz val="14"/>
      <color rgb="FF0070C0"/>
      <name val="Arial"/>
      <family val="2"/>
    </font>
    <font>
      <b/>
      <i/>
      <sz val="14"/>
      <color rgb="FF0070C0"/>
      <name val="Arial"/>
      <family val="2"/>
    </font>
    <font>
      <b/>
      <sz val="18"/>
      <color rgb="FF0070C0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theme="3" tint="0.39991000294685364"/>
      </left>
      <right/>
      <top style="thin">
        <color theme="3" tint="0.39991000294685364"/>
      </top>
      <bottom style="thin">
        <color theme="3" tint="0.39991000294685364"/>
      </bottom>
    </border>
    <border>
      <left/>
      <right/>
      <top/>
      <bottom style="thin"/>
    </border>
    <border>
      <left style="thick">
        <color theme="4" tint="-0.24993999302387238"/>
      </left>
      <right/>
      <top style="thin">
        <color theme="3" tint="0.39991000294685364"/>
      </top>
      <bottom style="thick">
        <color theme="4" tint="-0.24993999302387238"/>
      </bottom>
    </border>
    <border>
      <left style="thick">
        <color theme="4" tint="-0.24993999302387238"/>
      </left>
      <right style="thick">
        <color theme="4" tint="-0.24993999302387238"/>
      </right>
      <top style="thick">
        <color theme="4" tint="-0.24993999302387238"/>
      </top>
      <bottom/>
    </border>
    <border>
      <left style="thick">
        <color theme="4" tint="-0.24993999302387238"/>
      </left>
      <right style="thick">
        <color theme="4" tint="-0.24993999302387238"/>
      </right>
      <top/>
      <bottom/>
    </border>
    <border>
      <left style="thick">
        <color theme="4" tint="-0.24993999302387238"/>
      </left>
      <right style="thick">
        <color theme="4" tint="-0.24993999302387238"/>
      </right>
      <top/>
      <bottom style="medium">
        <color theme="3" tint="0.3999499976634979"/>
      </bottom>
    </border>
    <border>
      <left style="thick">
        <color theme="4" tint="-0.24993999302387238"/>
      </left>
      <right style="thick">
        <color theme="4" tint="-0.24993999302387238"/>
      </right>
      <top style="medium">
        <color theme="3" tint="0.3999499976634979"/>
      </top>
      <bottom/>
    </border>
    <border>
      <left style="thick">
        <color theme="4" tint="-0.24993999302387238"/>
      </left>
      <right style="thick">
        <color theme="4" tint="-0.24993999302387238"/>
      </right>
      <top style="thin">
        <color theme="3" tint="0.39991000294685364"/>
      </top>
      <bottom style="thick">
        <color theme="4" tint="-0.24993999302387238"/>
      </bottom>
    </border>
    <border>
      <left/>
      <right/>
      <top/>
      <bottom style="medium">
        <color theme="3" tint="0.3999499976634979"/>
      </bottom>
    </border>
    <border>
      <left style="thin">
        <color theme="3" tint="0.3999499976634979"/>
      </left>
      <right/>
      <top style="thin">
        <color theme="3" tint="0.39991000294685364"/>
      </top>
      <bottom style="thin">
        <color theme="3" tint="0.39991000294685364"/>
      </bottom>
    </border>
    <border>
      <left style="thick">
        <color theme="4" tint="-0.24993999302387238"/>
      </left>
      <right style="thick">
        <color theme="4" tint="-0.24993999302387238"/>
      </right>
      <top/>
      <bottom style="thick">
        <color theme="4" tint="-0.24993999302387238"/>
      </bottom>
    </border>
    <border>
      <left style="thick">
        <color theme="4" tint="-0.24993999302387238"/>
      </left>
      <right/>
      <top/>
      <bottom style="thick">
        <color theme="4" tint="-0.24993999302387238"/>
      </bottom>
    </border>
    <border>
      <left style="thick">
        <color theme="4" tint="-0.24993999302387238"/>
      </left>
      <right/>
      <top style="thick">
        <color theme="4" tint="-0.24993999302387238"/>
      </top>
      <bottom/>
    </border>
    <border>
      <left style="thick">
        <color theme="4" tint="-0.24993999302387238"/>
      </left>
      <right/>
      <top/>
      <bottom/>
    </border>
    <border>
      <left style="thick">
        <color theme="4" tint="-0.24993999302387238"/>
      </left>
      <right/>
      <top/>
      <bottom style="medium">
        <color theme="3" tint="0.3999499976634979"/>
      </bottom>
    </border>
    <border>
      <left style="thick">
        <color rgb="FF002060"/>
      </left>
      <right style="thick">
        <color rgb="FF002060"/>
      </right>
      <top style="thick">
        <color rgb="FF002060"/>
      </top>
      <bottom/>
    </border>
    <border>
      <left style="thick">
        <color rgb="FF002060"/>
      </left>
      <right style="thick">
        <color rgb="FF002060"/>
      </right>
      <top/>
      <bottom/>
    </border>
    <border>
      <left style="thick">
        <color rgb="FF002060"/>
      </left>
      <right style="thick">
        <color rgb="FF002060"/>
      </right>
      <top/>
      <bottom style="medium">
        <color theme="3" tint="0.3999499976634979"/>
      </bottom>
    </border>
    <border>
      <left/>
      <right/>
      <top style="thin">
        <color theme="3" tint="0.39991000294685364"/>
      </top>
      <bottom style="thin">
        <color theme="3" tint="0.39991000294685364"/>
      </bottom>
    </border>
    <border>
      <left style="thick">
        <color rgb="FF002060"/>
      </left>
      <right style="thick">
        <color rgb="FF002060"/>
      </right>
      <top style="thin">
        <color theme="3" tint="0.39991000294685364"/>
      </top>
      <bottom style="thick">
        <color theme="3" tint="-0.24993999302387238"/>
      </bottom>
    </border>
  </borders>
  <cellStyleXfs count="3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Protection="0">
      <alignment/>
    </xf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166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6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3" fillId="5" borderId="0" applyNumberFormat="0" applyBorder="0" applyAlignment="0" applyProtection="0"/>
    <xf numFmtId="44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15" fillId="0" borderId="0" xfId="82" applyFont="1" applyFill="1" applyBorder="1" applyAlignment="1">
      <alignment horizontal="left"/>
      <protection/>
    </xf>
    <xf numFmtId="164" fontId="14" fillId="7" borderId="1" xfId="82" applyNumberFormat="1" applyFont="1" applyFill="1" applyBorder="1" applyAlignment="1">
      <alignment horizontal="right" vertical="center"/>
      <protection/>
    </xf>
    <xf numFmtId="0" fontId="16" fillId="0" borderId="0" xfId="82" applyFont="1" applyFill="1" applyBorder="1" applyAlignment="1">
      <alignment horizontal="right"/>
      <protection/>
    </xf>
    <xf numFmtId="0" fontId="12" fillId="8" borderId="2" xfId="0" applyFont="1" applyFill="1" applyBorder="1" applyAlignment="1">
      <alignment horizontal="left" vertical="center"/>
    </xf>
    <xf numFmtId="3" fontId="14" fillId="9" borderId="3" xfId="82" applyNumberFormat="1" applyFont="1" applyFill="1" applyBorder="1" applyAlignment="1">
      <alignment horizontal="right" vertical="center"/>
      <protection/>
    </xf>
    <xf numFmtId="0" fontId="22" fillId="0" borderId="0" xfId="0" applyFont="1"/>
    <xf numFmtId="0" fontId="12" fillId="10" borderId="4" xfId="0" applyFont="1" applyFill="1" applyBorder="1" applyAlignment="1">
      <alignment horizontal="right" vertical="center" wrapText="1"/>
    </xf>
    <xf numFmtId="3" fontId="17" fillId="11" borderId="5" xfId="20" applyNumberFormat="1" applyFont="1" applyFill="1" applyBorder="1" applyAlignment="1">
      <alignment horizontal="right"/>
      <protection/>
    </xf>
    <xf numFmtId="3" fontId="16" fillId="12" borderId="5" xfId="20" applyNumberFormat="1" applyFont="1" applyFill="1" applyBorder="1" applyAlignment="1">
      <alignment horizontal="right"/>
      <protection/>
    </xf>
    <xf numFmtId="3" fontId="14" fillId="12" borderId="6" xfId="82" applyNumberFormat="1" applyFont="1" applyFill="1" applyBorder="1" applyAlignment="1">
      <alignment horizontal="right"/>
      <protection/>
    </xf>
    <xf numFmtId="3" fontId="16" fillId="12" borderId="7" xfId="20" applyNumberFormat="1" applyFont="1" applyFill="1" applyBorder="1" applyAlignment="1">
      <alignment horizontal="right"/>
      <protection/>
    </xf>
    <xf numFmtId="3" fontId="14" fillId="9" borderId="8" xfId="82" applyNumberFormat="1" applyFont="1" applyFill="1" applyBorder="1" applyAlignment="1">
      <alignment horizontal="right" vertical="center"/>
      <protection/>
    </xf>
    <xf numFmtId="0" fontId="0" fillId="0" borderId="0" xfId="0"/>
    <xf numFmtId="0" fontId="7" fillId="0" borderId="0" xfId="0" applyFont="1" applyBorder="1"/>
    <xf numFmtId="0" fontId="12" fillId="8" borderId="0" xfId="0" applyFont="1" applyFill="1" applyBorder="1" applyAlignment="1">
      <alignment horizontal="left" vertical="center"/>
    </xf>
    <xf numFmtId="164" fontId="14" fillId="13" borderId="9" xfId="82" applyNumberFormat="1" applyFont="1" applyFill="1" applyBorder="1" applyAlignment="1">
      <alignment horizontal="left"/>
      <protection/>
    </xf>
    <xf numFmtId="0" fontId="0" fillId="0" borderId="0" xfId="59" applyFont="1">
      <alignment/>
      <protection/>
    </xf>
    <xf numFmtId="0" fontId="6" fillId="0" borderId="0" xfId="65" applyFont="1">
      <alignment/>
      <protection/>
    </xf>
    <xf numFmtId="164" fontId="14" fillId="7" borderId="10" xfId="82" applyNumberFormat="1" applyFont="1" applyFill="1" applyBorder="1" applyAlignment="1">
      <alignment horizontal="left" vertical="center"/>
      <protection/>
    </xf>
    <xf numFmtId="0" fontId="18" fillId="8" borderId="0" xfId="0" applyFont="1" applyFill="1" applyBorder="1" applyAlignment="1">
      <alignment horizontal="right" vertical="center" wrapText="1"/>
    </xf>
    <xf numFmtId="0" fontId="15" fillId="0" borderId="0" xfId="82" applyFont="1" applyFill="1" applyBorder="1" applyAlignment="1">
      <alignment horizontal="right"/>
      <protection/>
    </xf>
    <xf numFmtId="0" fontId="19" fillId="0" borderId="0" xfId="82" applyFont="1" applyFill="1" applyBorder="1" applyAlignment="1">
      <alignment horizontal="right"/>
      <protection/>
    </xf>
    <xf numFmtId="0" fontId="13" fillId="10" borderId="11" xfId="0" applyFont="1" applyFill="1" applyBorder="1" applyAlignment="1">
      <alignment horizontal="right" vertical="center"/>
    </xf>
    <xf numFmtId="0" fontId="24" fillId="8" borderId="12" xfId="0" applyFont="1" applyFill="1" applyBorder="1" applyAlignment="1">
      <alignment horizontal="right" vertical="center"/>
    </xf>
    <xf numFmtId="3" fontId="19" fillId="14" borderId="13" xfId="20" applyNumberFormat="1" applyFont="1" applyFill="1" applyBorder="1" applyAlignment="1">
      <alignment horizontal="right"/>
      <protection/>
    </xf>
    <xf numFmtId="3" fontId="19" fillId="14" borderId="14" xfId="20" applyNumberFormat="1" applyFont="1" applyFill="1" applyBorder="1" applyAlignment="1">
      <alignment horizontal="right"/>
      <protection/>
    </xf>
    <xf numFmtId="3" fontId="20" fillId="13" borderId="14" xfId="20" applyNumberFormat="1" applyFont="1" applyFill="1" applyBorder="1" applyAlignment="1">
      <alignment horizontal="right"/>
      <protection/>
    </xf>
    <xf numFmtId="3" fontId="21" fillId="13" borderId="15" xfId="82" applyNumberFormat="1" applyFont="1" applyFill="1" applyBorder="1" applyAlignment="1">
      <alignment horizontal="right"/>
      <protection/>
    </xf>
    <xf numFmtId="0" fontId="23" fillId="8" borderId="13" xfId="0" applyFont="1" applyFill="1" applyBorder="1" applyAlignment="1">
      <alignment horizontal="right" vertical="center" wrapText="1"/>
    </xf>
    <xf numFmtId="0" fontId="0" fillId="0" borderId="0" xfId="59">
      <alignment/>
      <protection/>
    </xf>
    <xf numFmtId="0" fontId="18" fillId="8" borderId="16" xfId="0" applyFont="1" applyFill="1" applyBorder="1" applyAlignment="1">
      <alignment horizontal="right" vertical="center" wrapText="1"/>
    </xf>
    <xf numFmtId="3" fontId="15" fillId="0" borderId="0" xfId="82" applyNumberFormat="1" applyFont="1" applyFill="1" applyBorder="1" applyAlignment="1">
      <alignment horizontal="right"/>
      <protection/>
    </xf>
    <xf numFmtId="3" fontId="15" fillId="12" borderId="17" xfId="82" applyNumberFormat="1" applyFont="1" applyFill="1" applyBorder="1" applyAlignment="1">
      <alignment horizontal="right"/>
      <protection/>
    </xf>
    <xf numFmtId="3" fontId="19" fillId="12" borderId="17" xfId="82" applyNumberFormat="1" applyFont="1" applyFill="1" applyBorder="1" applyAlignment="1">
      <alignment horizontal="right"/>
      <protection/>
    </xf>
    <xf numFmtId="3" fontId="19" fillId="13" borderId="0" xfId="82" applyNumberFormat="1" applyFont="1" applyFill="1" applyBorder="1" applyAlignment="1">
      <alignment horizontal="right"/>
      <protection/>
    </xf>
    <xf numFmtId="3" fontId="14" fillId="13" borderId="9" xfId="82" applyNumberFormat="1" applyFont="1" applyFill="1" applyBorder="1" applyAlignment="1">
      <alignment horizontal="right"/>
      <protection/>
    </xf>
    <xf numFmtId="3" fontId="14" fillId="12" borderId="18" xfId="82" applyNumberFormat="1" applyFont="1" applyFill="1" applyBorder="1" applyAlignment="1">
      <alignment horizontal="right"/>
      <protection/>
    </xf>
    <xf numFmtId="164" fontId="14" fillId="13" borderId="0" xfId="82" applyNumberFormat="1" applyFont="1" applyFill="1" applyBorder="1" applyAlignment="1">
      <alignment horizontal="left"/>
      <protection/>
    </xf>
    <xf numFmtId="3" fontId="14" fillId="13" borderId="0" xfId="82" applyNumberFormat="1" applyFont="1" applyFill="1" applyBorder="1" applyAlignment="1">
      <alignment horizontal="right"/>
      <protection/>
    </xf>
    <xf numFmtId="3" fontId="14" fillId="12" borderId="17" xfId="82" applyNumberFormat="1" applyFont="1" applyFill="1" applyBorder="1" applyAlignment="1">
      <alignment horizontal="right"/>
      <protection/>
    </xf>
    <xf numFmtId="3" fontId="0" fillId="0" borderId="0" xfId="59" applyNumberFormat="1" applyFont="1" applyAlignment="1">
      <alignment horizontal="right"/>
      <protection/>
    </xf>
    <xf numFmtId="3" fontId="0" fillId="12" borderId="17" xfId="59" applyNumberFormat="1" applyFont="1" applyFill="1" applyBorder="1" applyAlignment="1">
      <alignment horizontal="right"/>
      <protection/>
    </xf>
    <xf numFmtId="3" fontId="14" fillId="7" borderId="19" xfId="82" applyNumberFormat="1" applyFont="1" applyFill="1" applyBorder="1" applyAlignment="1">
      <alignment horizontal="right" vertical="center"/>
      <protection/>
    </xf>
    <xf numFmtId="3" fontId="14" fillId="15" borderId="20" xfId="82" applyNumberFormat="1" applyFont="1" applyFill="1" applyBorder="1" applyAlignment="1">
      <alignment horizontal="right" vertical="center"/>
      <protection/>
    </xf>
  </cellXfs>
  <cellStyles count="30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2 3 2 2" xfId="21"/>
    <cellStyle name="Euro" xfId="22"/>
    <cellStyle name="Euro 2" xfId="23"/>
    <cellStyle name="Euro_Previsió+.." xfId="24"/>
    <cellStyle name="Milers 2" xfId="25"/>
    <cellStyle name="Milers 3" xfId="26"/>
    <cellStyle name="Milers 3 2" xfId="27"/>
    <cellStyle name="Millares [0] 10" xfId="28"/>
    <cellStyle name="Millares [0] 11" xfId="29"/>
    <cellStyle name="Millares [0] 2" xfId="30"/>
    <cellStyle name="Millares [0] 2 2" xfId="31"/>
    <cellStyle name="Millares [0] 2 3" xfId="32"/>
    <cellStyle name="Millares [0] 3" xfId="33"/>
    <cellStyle name="Millares [0] 4" xfId="34"/>
    <cellStyle name="Millares [0] 5" xfId="35"/>
    <cellStyle name="Millares [0] 6" xfId="36"/>
    <cellStyle name="Millares [0] 7" xfId="37"/>
    <cellStyle name="Millares [0] 8" xfId="38"/>
    <cellStyle name="Millares [0] 9" xfId="39"/>
    <cellStyle name="Millares 2" xfId="40"/>
    <cellStyle name="Millares 2 2" xfId="41"/>
    <cellStyle name="Millares 3" xfId="42"/>
    <cellStyle name="Millares 3 2" xfId="43"/>
    <cellStyle name="Millares 3 2 2" xfId="44"/>
    <cellStyle name="Millares 4" xfId="45"/>
    <cellStyle name="Millares 5" xfId="46"/>
    <cellStyle name="Millares 6" xfId="47"/>
    <cellStyle name="Millares 7" xfId="48"/>
    <cellStyle name="Millares 8" xfId="49"/>
    <cellStyle name="Normal 10" xfId="50"/>
    <cellStyle name="Normal 11" xfId="51"/>
    <cellStyle name="Normal 11 2" xfId="52"/>
    <cellStyle name="Normal 12" xfId="53"/>
    <cellStyle name="Normal 12 2" xfId="54"/>
    <cellStyle name="Normal 13" xfId="55"/>
    <cellStyle name="Normal 13 2" xfId="56"/>
    <cellStyle name="Normal 14" xfId="57"/>
    <cellStyle name="Normal 14 2" xfId="58"/>
    <cellStyle name="Normal 14 3" xfId="59"/>
    <cellStyle name="Normal 14 3 2" xfId="60"/>
    <cellStyle name="Normal 14 4" xfId="61"/>
    <cellStyle name="Normal 15" xfId="62"/>
    <cellStyle name="Normal 16" xfId="63"/>
    <cellStyle name="Normal 17" xfId="64"/>
    <cellStyle name="Normal 17 2" xfId="65"/>
    <cellStyle name="Normal 17 2 2" xfId="66"/>
    <cellStyle name="Normal 18" xfId="67"/>
    <cellStyle name="Normal 19" xfId="68"/>
    <cellStyle name="Normal 2" xfId="69"/>
    <cellStyle name="Normal 2 2 2" xfId="70"/>
    <cellStyle name="Normal 2 2 3" xfId="71"/>
    <cellStyle name="Normal 2 3" xfId="72"/>
    <cellStyle name="Normal 2 3 2" xfId="73"/>
    <cellStyle name="Normal 2 3 2 2 2" xfId="74"/>
    <cellStyle name="Normal 2 4" xfId="75"/>
    <cellStyle name="Normal 2 4 2" xfId="76"/>
    <cellStyle name="Normal 2 4 2 2" xfId="77"/>
    <cellStyle name="Normal 2 4 2 2 2" xfId="78"/>
    <cellStyle name="Normal 2 4 2 3" xfId="79"/>
    <cellStyle name="Normal 2 4 2 3 2" xfId="80"/>
    <cellStyle name="Normal 2 4 2 4" xfId="81"/>
    <cellStyle name="Normal 2 4 2 4 2" xfId="82"/>
    <cellStyle name="Normal 2 5" xfId="83"/>
    <cellStyle name="Normal 2 5 2" xfId="84"/>
    <cellStyle name="Normal 2 5 2 2" xfId="85"/>
    <cellStyle name="Normal 2 5 3" xfId="86"/>
    <cellStyle name="Normal 2 5 3 2" xfId="87"/>
    <cellStyle name="Normal 2 5 4" xfId="88"/>
    <cellStyle name="Normal 2 6" xfId="89"/>
    <cellStyle name="Normal 2 6 2" xfId="90"/>
    <cellStyle name="Normal 2 7" xfId="91"/>
    <cellStyle name="Normal 2 7 2" xfId="92"/>
    <cellStyle name="Normal 2 8" xfId="93"/>
    <cellStyle name="Normal 2 8 2" xfId="94"/>
    <cellStyle name="Normal 2_Previsió+.." xfId="95"/>
    <cellStyle name="Normal 20" xfId="96"/>
    <cellStyle name="Normal 20 2" xfId="97"/>
    <cellStyle name="Normal 21" xfId="98"/>
    <cellStyle name="Normal 22" xfId="99"/>
    <cellStyle name="Normal 23" xfId="100"/>
    <cellStyle name="Normal 24" xfId="101"/>
    <cellStyle name="Normal 25" xfId="102"/>
    <cellStyle name="Normal 25 2" xfId="103"/>
    <cellStyle name="Normal 26" xfId="104"/>
    <cellStyle name="Normal 27" xfId="105"/>
    <cellStyle name="Normal 3" xfId="106"/>
    <cellStyle name="Normal 3 2" xfId="107"/>
    <cellStyle name="Normal 3 2 2" xfId="108"/>
    <cellStyle name="Normal 3 3" xfId="109"/>
    <cellStyle name="Normal 3_Previsió+.." xfId="110"/>
    <cellStyle name="Normal 4" xfId="111"/>
    <cellStyle name="Normal 5" xfId="112"/>
    <cellStyle name="Normal 5 2" xfId="113"/>
    <cellStyle name="Normal 5 3" xfId="114"/>
    <cellStyle name="Normal 6" xfId="115"/>
    <cellStyle name="Normal 7" xfId="116"/>
    <cellStyle name="Normal 7 2" xfId="117"/>
    <cellStyle name="Normal 8" xfId="118"/>
    <cellStyle name="Normal 8 2" xfId="119"/>
    <cellStyle name="Normal 9" xfId="120"/>
    <cellStyle name="Normal 9 2" xfId="121"/>
    <cellStyle name="Percentual 2" xfId="122"/>
    <cellStyle name="Porcentual 2" xfId="123"/>
    <cellStyle name="Porcentual 2 2" xfId="124"/>
    <cellStyle name="Porcentual 3" xfId="125"/>
    <cellStyle name="Porcentual 3 2" xfId="126"/>
    <cellStyle name="Porcentual 4" xfId="127"/>
    <cellStyle name="Porcentual 5" xfId="128"/>
    <cellStyle name="Porcentual 6" xfId="129"/>
    <cellStyle name="Porcentual 7" xfId="130"/>
    <cellStyle name="Euro 3" xfId="131"/>
    <cellStyle name="Normal 2 5 2 2 2" xfId="132"/>
    <cellStyle name="Normal 2 5 2 3" xfId="133"/>
    <cellStyle name="Normal 2 5 3 2 2" xfId="134"/>
    <cellStyle name="Normal 2 5 3 3" xfId="135"/>
    <cellStyle name="Normal 2 7 2 2" xfId="136"/>
    <cellStyle name="Normal 2 7 3" xfId="137"/>
    <cellStyle name="Normal 2 8 2 2" xfId="138"/>
    <cellStyle name="Normal 2 8 3" xfId="139"/>
    <cellStyle name="Normal 28" xfId="140"/>
    <cellStyle name="Normal 28 4" xfId="141"/>
    <cellStyle name="Normal 28 4 2" xfId="142"/>
    <cellStyle name="Normal 29" xfId="143"/>
    <cellStyle name="Normal 30" xfId="144"/>
    <cellStyle name="Normal 31" xfId="145"/>
    <cellStyle name="Normal 32" xfId="146"/>
    <cellStyle name="Porcentaje 2" xfId="147"/>
    <cellStyle name="Normal 33" xfId="148"/>
    <cellStyle name="Buena 2" xfId="149"/>
    <cellStyle name="Milers 3 2 2" xfId="150"/>
    <cellStyle name="Millares [0] 12" xfId="151"/>
    <cellStyle name="Millares 2 3" xfId="152"/>
    <cellStyle name="Millares 7 2" xfId="153"/>
    <cellStyle name="Millares 7 3" xfId="154"/>
    <cellStyle name="Normal 14 2 2" xfId="155"/>
    <cellStyle name="Normal 14 3 2 2" xfId="156"/>
    <cellStyle name="Normal 14 3 3" xfId="157"/>
    <cellStyle name="Normal 14 3 4" xfId="158"/>
    <cellStyle name="Normal 14 4 2" xfId="159"/>
    <cellStyle name="Normal 14 5" xfId="160"/>
    <cellStyle name="Normal 15 2" xfId="161"/>
    <cellStyle name="Normal 16 2" xfId="162"/>
    <cellStyle name="Normal 18 2" xfId="163"/>
    <cellStyle name="Normal 20 2 2" xfId="164"/>
    <cellStyle name="Normal 22 2" xfId="165"/>
    <cellStyle name="Normal 24 2" xfId="166"/>
    <cellStyle name="Normal 25 3" xfId="167"/>
    <cellStyle name="Normal 25 4" xfId="168"/>
    <cellStyle name="Normal 26 2" xfId="169"/>
    <cellStyle name="Normal 26 3" xfId="170"/>
    <cellStyle name="Normal 27 2" xfId="171"/>
    <cellStyle name="Normal 27 3" xfId="172"/>
    <cellStyle name="Normal 27 4" xfId="173"/>
    <cellStyle name="Normal 27 5" xfId="174"/>
    <cellStyle name="Normal 27 6" xfId="175"/>
    <cellStyle name="Normal 28 2" xfId="176"/>
    <cellStyle name="Normal 28 3" xfId="177"/>
    <cellStyle name="Normal 29 2" xfId="178"/>
    <cellStyle name="Normal 3 3 2" xfId="179"/>
    <cellStyle name="Normal 3 4" xfId="180"/>
    <cellStyle name="Normal 30 2" xfId="181"/>
    <cellStyle name="Normal 4 2" xfId="182"/>
    <cellStyle name="Normal 4 2 2" xfId="183"/>
    <cellStyle name="Normal 5 2 2" xfId="184"/>
    <cellStyle name="Normal 5 3 2" xfId="185"/>
    <cellStyle name="Normal 5 4" xfId="186"/>
    <cellStyle name="Normal 5 5" xfId="187"/>
    <cellStyle name="Normal 7 2 2" xfId="188"/>
    <cellStyle name="Porcentaje 2 2" xfId="189"/>
    <cellStyle name="Porcentaje 3" xfId="190"/>
    <cellStyle name="Porcentual 3 2 2" xfId="191"/>
    <cellStyle name="Porcentual 6 2" xfId="192"/>
    <cellStyle name="Porcentual 7 2" xfId="193"/>
    <cellStyle name="Porcentual 8" xfId="194"/>
    <cellStyle name="Porcentual 8 2" xfId="195"/>
    <cellStyle name="Porcentual 8 3" xfId="196"/>
    <cellStyle name="Porcentual 8 4" xfId="197"/>
    <cellStyle name="Porcentual 8 5" xfId="198"/>
    <cellStyle name="Normal 2 5 2 2 2 2" xfId="199"/>
    <cellStyle name="Normal 2 5 2 2 3" xfId="200"/>
    <cellStyle name="Normal 2 5 2 3 2" xfId="201"/>
    <cellStyle name="Normal 2 5 2 4" xfId="202"/>
    <cellStyle name="Normal 2 5 3 2 2 2" xfId="203"/>
    <cellStyle name="Normal 2 5 3 2 3" xfId="204"/>
    <cellStyle name="Normal 2 5 3 3 2" xfId="205"/>
    <cellStyle name="Normal 2 5 3 4" xfId="206"/>
    <cellStyle name="Normal 2 7 2 2 2" xfId="207"/>
    <cellStyle name="Normal 2 7 2 3" xfId="208"/>
    <cellStyle name="Normal 2 7 3 2" xfId="209"/>
    <cellStyle name="Normal 2 7 4" xfId="210"/>
    <cellStyle name="Normal 2 8 2 2 2" xfId="211"/>
    <cellStyle name="Normal 2 8 2 3" xfId="212"/>
    <cellStyle name="Normal 2 8 3 2" xfId="213"/>
    <cellStyle name="Normal 2 8 4" xfId="214"/>
    <cellStyle name="Normal 31 2" xfId="215"/>
    <cellStyle name="Normal 32 2" xfId="216"/>
    <cellStyle name="Milers 3 2 2 2" xfId="217"/>
    <cellStyle name="Milers 3 2 3" xfId="218"/>
    <cellStyle name="Millares [0] 11 2" xfId="219"/>
    <cellStyle name="Millares [0] 12 2" xfId="220"/>
    <cellStyle name="Millares 2 3 2" xfId="221"/>
    <cellStyle name="Millares 7 2 2" xfId="222"/>
    <cellStyle name="Millares 7 3 2" xfId="223"/>
    <cellStyle name="Millares 7 4" xfId="224"/>
    <cellStyle name="Millares 9" xfId="225"/>
    <cellStyle name="Millares 9 2" xfId="226"/>
    <cellStyle name="Normal 14 2 2 2" xfId="227"/>
    <cellStyle name="Normal 14 2 3" xfId="228"/>
    <cellStyle name="Normal 14 3 2 2 2" xfId="229"/>
    <cellStyle name="Normal 14 3 2 3" xfId="230"/>
    <cellStyle name="Normal 14 3 3 2" xfId="231"/>
    <cellStyle name="Normal 14 3 4 2" xfId="232"/>
    <cellStyle name="Normal 14 3 5" xfId="233"/>
    <cellStyle name="Normal 14 4 2 2" xfId="234"/>
    <cellStyle name="Normal 14 4 3" xfId="235"/>
    <cellStyle name="Normal 14 5 2" xfId="236"/>
    <cellStyle name="Normal 14 6" xfId="237"/>
    <cellStyle name="Normal 14 6 2" xfId="238"/>
    <cellStyle name="Normal 14 6 2 2" xfId="239"/>
    <cellStyle name="Normal 14 6 3" xfId="240"/>
    <cellStyle name="Normal 15 2 2" xfId="241"/>
    <cellStyle name="Normal 15 3" xfId="242"/>
    <cellStyle name="Normal 16 2 2" xfId="243"/>
    <cellStyle name="Normal 16 3" xfId="244"/>
    <cellStyle name="Normal 17 2 3" xfId="245"/>
    <cellStyle name="Normal 18 2 2" xfId="246"/>
    <cellStyle name="Normal 18 3" xfId="247"/>
    <cellStyle name="Normal 20 2 2 2" xfId="248"/>
    <cellStyle name="Normal 20 2 3" xfId="249"/>
    <cellStyle name="Normal 22 2 2" xfId="250"/>
    <cellStyle name="Normal 22 3" xfId="251"/>
    <cellStyle name="Normal 24 2 2" xfId="252"/>
    <cellStyle name="Normal 24 3" xfId="253"/>
    <cellStyle name="Normal 25 2 2" xfId="254"/>
    <cellStyle name="Normal 25 3 2" xfId="255"/>
    <cellStyle name="Normal 25 3 2 2" xfId="256"/>
    <cellStyle name="Normal 25 3 3" xfId="257"/>
    <cellStyle name="Normal 25 5" xfId="258"/>
    <cellStyle name="Normal 26 2 2" xfId="259"/>
    <cellStyle name="Normal 26 3 2" xfId="260"/>
    <cellStyle name="Normal 26 4" xfId="261"/>
    <cellStyle name="Normal 27 2 2" xfId="262"/>
    <cellStyle name="Normal 27 3 2" xfId="263"/>
    <cellStyle name="Normal 27 4 2" xfId="264"/>
    <cellStyle name="Normal 27 5 2" xfId="265"/>
    <cellStyle name="Normal 27 7" xfId="266"/>
    <cellStyle name="Normal 28 2 2" xfId="267"/>
    <cellStyle name="Normal 28 3 2" xfId="268"/>
    <cellStyle name="Normal 28 5" xfId="269"/>
    <cellStyle name="Normal 29 2 2" xfId="270"/>
    <cellStyle name="Normal 29 3" xfId="271"/>
    <cellStyle name="Normal 33 2" xfId="272"/>
    <cellStyle name="Normal 34" xfId="273"/>
    <cellStyle name="Normal 35" xfId="274"/>
    <cellStyle name="Normal 36" xfId="275"/>
    <cellStyle name="Normal 4 2 2 2" xfId="276"/>
    <cellStyle name="Normal 4 2 3" xfId="277"/>
    <cellStyle name="Normal 5 2 2 2" xfId="278"/>
    <cellStyle name="Normal 5 2 3" xfId="279"/>
    <cellStyle name="Normal 5 3 2 2" xfId="280"/>
    <cellStyle name="Normal 5 3 3" xfId="281"/>
    <cellStyle name="Normal 5 4 2" xfId="282"/>
    <cellStyle name="Normal 5 5 2" xfId="283"/>
    <cellStyle name="Normal 5 6" xfId="284"/>
    <cellStyle name="Normal 5 7" xfId="285"/>
    <cellStyle name="Normal 7 2 2 2" xfId="286"/>
    <cellStyle name="Normal 7 2 3" xfId="287"/>
    <cellStyle name="Porcentaje 2 3" xfId="288"/>
    <cellStyle name="Porcentaje 3 2" xfId="289"/>
    <cellStyle name="Porcentaje 3 3" xfId="290"/>
    <cellStyle name="Porcentaje 4" xfId="291"/>
    <cellStyle name="Porcentaje 4 2" xfId="292"/>
    <cellStyle name="Porcentual 3 2 2 2" xfId="293"/>
    <cellStyle name="Porcentual 3 2 3" xfId="294"/>
    <cellStyle name="Porcentual 6 2 2" xfId="295"/>
    <cellStyle name="Porcentual 6 3" xfId="296"/>
    <cellStyle name="Porcentual 7 2 2" xfId="297"/>
    <cellStyle name="Porcentual 7 3" xfId="298"/>
    <cellStyle name="Porcentual 8 2 2" xfId="299"/>
    <cellStyle name="Porcentual 8 3 2" xfId="300"/>
    <cellStyle name="Porcentual 8 4 2" xfId="301"/>
    <cellStyle name="Porcentual 8 5 2" xfId="302"/>
    <cellStyle name="Porcentual 8 6" xfId="303"/>
    <cellStyle name="Porcentual 9" xfId="304"/>
    <cellStyle name="Normal 33 3" xfId="305"/>
    <cellStyle name="Normal 14 6 2 3" xfId="306"/>
    <cellStyle name="Millares 10" xfId="307"/>
    <cellStyle name="Moneda 2" xfId="308"/>
    <cellStyle name="Normal 37" xfId="309"/>
    <cellStyle name="Normal 4 3" xfId="310"/>
    <cellStyle name="Énfasis2 2" xfId="311"/>
    <cellStyle name="Énfasis5 2" xfId="312"/>
    <cellStyle name="Incorrecto 2" xfId="313"/>
    <cellStyle name="Moneda 3" xfId="314"/>
    <cellStyle name="Neutral 2" xfId="315"/>
    <cellStyle name="Normal 38" xfId="316"/>
    <cellStyle name="Normal 38 2" xfId="317"/>
    <cellStyle name="Normal 39" xfId="318"/>
    <cellStyle name="Millares 11" xfId="3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44"/>
  <sheetViews>
    <sheetView tabSelected="1" workbookViewId="0" topLeftCell="A19">
      <selection activeCell="C34" sqref="C34"/>
    </sheetView>
  </sheetViews>
  <sheetFormatPr defaultColWidth="11.421875" defaultRowHeight="15"/>
  <cols>
    <col min="1" max="1" width="48.8515625" style="0" customWidth="1"/>
    <col min="2" max="3" width="19.421875" style="0" customWidth="1"/>
  </cols>
  <sheetData>
    <row r="3" spans="1:3" ht="23.25">
      <c r="A3" s="7" t="s">
        <v>26</v>
      </c>
      <c r="B3" s="1"/>
      <c r="C3" s="1"/>
    </row>
    <row r="4" spans="1:3" ht="15.75" thickBot="1">
      <c r="A4" s="15" t="s">
        <v>0</v>
      </c>
      <c r="B4" s="14"/>
      <c r="C4" s="14"/>
    </row>
    <row r="5" spans="1:3" ht="41.25" thickTop="1">
      <c r="A5" s="16"/>
      <c r="B5" s="8" t="s">
        <v>22</v>
      </c>
      <c r="C5" s="30" t="s">
        <v>23</v>
      </c>
    </row>
    <row r="6" spans="1:3" ht="21" thickBot="1">
      <c r="A6" s="5"/>
      <c r="B6" s="24" t="s">
        <v>1</v>
      </c>
      <c r="C6" s="25" t="s">
        <v>1</v>
      </c>
    </row>
    <row r="7" spans="1:3" ht="16.5" thickTop="1">
      <c r="A7" s="2" t="s">
        <v>2</v>
      </c>
      <c r="B7" s="9">
        <f>9191+404+355</f>
        <v>9950</v>
      </c>
      <c r="C7" s="26">
        <v>10185</v>
      </c>
    </row>
    <row r="8" spans="1:3" ht="15.75">
      <c r="A8" s="2" t="s">
        <v>3</v>
      </c>
      <c r="B8" s="9">
        <f>8995-404</f>
        <v>8591</v>
      </c>
      <c r="C8" s="27">
        <f>5503+3301</f>
        <v>8804</v>
      </c>
    </row>
    <row r="9" spans="1:3" ht="15.75">
      <c r="A9" s="2" t="s">
        <v>4</v>
      </c>
      <c r="B9" s="9">
        <v>257</v>
      </c>
      <c r="C9" s="27">
        <v>257</v>
      </c>
    </row>
    <row r="10" spans="1:3" ht="18">
      <c r="A10" s="4" t="s">
        <v>5</v>
      </c>
      <c r="B10" s="10">
        <f>+SUM(B7:B9)</f>
        <v>18798</v>
      </c>
      <c r="C10" s="28">
        <f>+SUM(C7:C9)</f>
        <v>19246</v>
      </c>
    </row>
    <row r="11" spans="1:3" ht="15.75">
      <c r="A11" s="2" t="s">
        <v>24</v>
      </c>
      <c r="B11" s="9">
        <f>3713-84</f>
        <v>3629</v>
      </c>
      <c r="C11" s="27">
        <f>4071-516-435-121</f>
        <v>2999</v>
      </c>
    </row>
    <row r="12" spans="1:3" ht="15.75">
      <c r="A12" s="2" t="s">
        <v>25</v>
      </c>
      <c r="B12" s="9"/>
      <c r="C12" s="27">
        <v>516</v>
      </c>
    </row>
    <row r="13" spans="1:3" ht="15.75">
      <c r="A13" s="2" t="s">
        <v>6</v>
      </c>
      <c r="B13" s="9">
        <f>436+84</f>
        <v>520</v>
      </c>
      <c r="C13" s="27">
        <v>435</v>
      </c>
    </row>
    <row r="14" spans="1:3" ht="15.75">
      <c r="A14" s="2" t="s">
        <v>7</v>
      </c>
      <c r="B14" s="9">
        <v>53</v>
      </c>
      <c r="C14" s="27">
        <v>121</v>
      </c>
    </row>
    <row r="15" spans="1:3" ht="15.75">
      <c r="A15" s="2" t="s">
        <v>8</v>
      </c>
      <c r="B15" s="9">
        <f>8652+355</f>
        <v>9007</v>
      </c>
      <c r="C15" s="27">
        <f>9451+60</f>
        <v>9511</v>
      </c>
    </row>
    <row r="16" spans="1:3" ht="18">
      <c r="A16" s="4" t="s">
        <v>9</v>
      </c>
      <c r="B16" s="10">
        <f>+SUM(B11:B15)</f>
        <v>13209</v>
      </c>
      <c r="C16" s="28">
        <f>+SUM(C11:C15)</f>
        <v>13582</v>
      </c>
    </row>
    <row r="17" spans="1:3" ht="19.5" thickBot="1">
      <c r="A17" s="17" t="s">
        <v>10</v>
      </c>
      <c r="B17" s="11">
        <f>+B10-B16</f>
        <v>5589</v>
      </c>
      <c r="C17" s="29">
        <f>+C10-C16</f>
        <v>5664</v>
      </c>
    </row>
    <row r="18" spans="1:3" ht="18">
      <c r="A18" s="4" t="s">
        <v>11</v>
      </c>
      <c r="B18" s="12">
        <v>-950</v>
      </c>
      <c r="C18" s="28">
        <v>-989</v>
      </c>
    </row>
    <row r="19" spans="1:3" ht="19.5" thickBot="1">
      <c r="A19" s="17" t="s">
        <v>12</v>
      </c>
      <c r="B19" s="11">
        <f aca="true" t="shared" si="0" ref="B19:C19">+B17+B18</f>
        <v>4639</v>
      </c>
      <c r="C19" s="29">
        <f t="shared" si="0"/>
        <v>4675</v>
      </c>
    </row>
    <row r="20" spans="1:3" ht="15.75">
      <c r="A20" s="2" t="s">
        <v>13</v>
      </c>
      <c r="B20" s="9">
        <v>-4573</v>
      </c>
      <c r="C20" s="27">
        <v>-4598</v>
      </c>
    </row>
    <row r="21" spans="1:3" ht="15.75">
      <c r="A21" s="2" t="s">
        <v>14</v>
      </c>
      <c r="B21" s="9">
        <v>1476</v>
      </c>
      <c r="C21" s="27">
        <v>1379</v>
      </c>
    </row>
    <row r="22" spans="1:3" ht="19.5" thickBot="1">
      <c r="A22" s="3" t="s">
        <v>15</v>
      </c>
      <c r="B22" s="13">
        <f>+B19+B20+B21</f>
        <v>1542</v>
      </c>
      <c r="C22" s="6">
        <f>+C19+C20+C21</f>
        <v>1456</v>
      </c>
    </row>
    <row r="23" s="14" customFormat="1" ht="15.75" thickTop="1"/>
    <row r="24" s="14" customFormat="1" ht="15"/>
    <row r="25" s="14" customFormat="1" ht="15"/>
    <row r="26" s="14" customFormat="1" ht="15"/>
    <row r="29" spans="1:10" ht="23.25">
      <c r="A29" s="7" t="s">
        <v>27</v>
      </c>
      <c r="B29" s="19"/>
      <c r="C29" s="19"/>
      <c r="D29" s="14"/>
      <c r="E29" s="14"/>
      <c r="F29" s="14"/>
      <c r="G29" s="14"/>
      <c r="H29" s="14"/>
      <c r="I29" s="14"/>
      <c r="J29" s="14"/>
    </row>
    <row r="30" spans="1:3" ht="15.75" thickBot="1">
      <c r="A30" s="15" t="s">
        <v>0</v>
      </c>
      <c r="B30" s="31"/>
      <c r="C30" s="31"/>
    </row>
    <row r="31" spans="1:3" ht="38.25" thickTop="1">
      <c r="A31" s="16" t="s">
        <v>16</v>
      </c>
      <c r="B31" s="32" t="s">
        <v>22</v>
      </c>
      <c r="C31" s="21" t="s">
        <v>31</v>
      </c>
    </row>
    <row r="32" spans="1:3" ht="15.75">
      <c r="A32" s="22" t="s">
        <v>17</v>
      </c>
      <c r="B32" s="34">
        <v>640</v>
      </c>
      <c r="C32" s="33">
        <f>1227-224-180-292</f>
        <v>531</v>
      </c>
    </row>
    <row r="33" spans="1:3" ht="15.75">
      <c r="A33" s="23" t="s">
        <v>18</v>
      </c>
      <c r="B33" s="35">
        <v>292</v>
      </c>
      <c r="C33" s="36">
        <v>292</v>
      </c>
    </row>
    <row r="34" spans="1:3" ht="15.75">
      <c r="A34" s="23" t="s">
        <v>28</v>
      </c>
      <c r="B34" s="35"/>
      <c r="C34" s="36">
        <f>-80-22</f>
        <v>-102</v>
      </c>
    </row>
    <row r="35" spans="1:3" ht="19.5" thickBot="1">
      <c r="A35" s="17" t="s">
        <v>29</v>
      </c>
      <c r="B35" s="38">
        <f>+B32+B33</f>
        <v>932</v>
      </c>
      <c r="C35" s="37">
        <f>+C32+C33+C34</f>
        <v>721</v>
      </c>
    </row>
    <row r="36" spans="1:3" ht="18.75">
      <c r="A36" s="39"/>
      <c r="B36" s="41"/>
      <c r="C36" s="40"/>
    </row>
    <row r="37" spans="1:3" ht="18.75">
      <c r="A37" s="39"/>
      <c r="B37" s="41"/>
      <c r="C37" s="40"/>
    </row>
    <row r="38" spans="1:3" ht="15.75">
      <c r="A38" s="22" t="s">
        <v>30</v>
      </c>
      <c r="B38" s="34">
        <v>153</v>
      </c>
      <c r="C38" s="33">
        <f>404-180</f>
        <v>224</v>
      </c>
    </row>
    <row r="39" spans="1:3" ht="15.75">
      <c r="A39" s="22" t="s">
        <v>19</v>
      </c>
      <c r="B39" s="34">
        <v>165</v>
      </c>
      <c r="C39" s="33">
        <v>0</v>
      </c>
    </row>
    <row r="40" spans="1:3" ht="15.75">
      <c r="A40" s="23" t="s">
        <v>18</v>
      </c>
      <c r="B40" s="35">
        <v>180</v>
      </c>
      <c r="C40" s="36">
        <v>180</v>
      </c>
    </row>
    <row r="41" spans="1:3" ht="15.75">
      <c r="A41" s="23" t="s">
        <v>28</v>
      </c>
      <c r="B41" s="35"/>
      <c r="C41" s="36">
        <v>-160</v>
      </c>
    </row>
    <row r="42" spans="1:3" ht="19.5" thickBot="1">
      <c r="A42" s="17" t="s">
        <v>20</v>
      </c>
      <c r="B42" s="38">
        <f>+B38+B39+B40</f>
        <v>498</v>
      </c>
      <c r="C42" s="37">
        <f>+C38+C40+C41</f>
        <v>244</v>
      </c>
    </row>
    <row r="43" spans="1:3" ht="15">
      <c r="A43" s="18"/>
      <c r="B43" s="43"/>
      <c r="C43" s="42"/>
    </row>
    <row r="44" spans="1:3" ht="19.5" thickBot="1">
      <c r="A44" s="20" t="s">
        <v>21</v>
      </c>
      <c r="B44" s="45">
        <f>SUM(B35+B42)</f>
        <v>1430</v>
      </c>
      <c r="C44" s="44">
        <f>SUM(C35+C42)</f>
        <v>965</v>
      </c>
    </row>
    <row r="45" ht="15.75" thickTop="1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 Gonzalez Nuñez</dc:creator>
  <cp:keywords/>
  <dc:description/>
  <cp:lastModifiedBy>Elisabet Gonzalez Nuñez</cp:lastModifiedBy>
  <cp:lastPrinted>2018-09-12T09:12:31Z</cp:lastPrinted>
  <dcterms:created xsi:type="dcterms:W3CDTF">2018-09-10T14:03:46Z</dcterms:created>
  <dcterms:modified xsi:type="dcterms:W3CDTF">2019-04-09T12:58:04Z</dcterms:modified>
  <cp:category/>
  <cp:version/>
  <cp:contentType/>
  <cp:contentStatus/>
</cp:coreProperties>
</file>